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nter Your Numbers" sheetId="1" state="visible" r:id="rId3"/>
    <sheet name="Your Ratios" sheetId="2" state="visible" r:id="rId4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<sst xmlns="http://schemas.openxmlformats.org/spreadsheetml/2006/main" count="121" uniqueCount="120">
  <si>
    <t xml:space="preserve">Financial Ratios Calculator</t>
  </si>
  <si>
    <t xml:space="preserve">Step 1: Enter your numbers below — all blue cells are inputs</t>
  </si>
  <si>
    <t xml:space="preserve">Creek Road Financial Inc.  |  www.jeremykresky.com</t>
  </si>
  <si>
    <t xml:space="preserve">FINANCIAL DATA</t>
  </si>
  <si>
    <t xml:space="preserve">Current Year</t>
  </si>
  <si>
    <t xml:space="preserve">Prior Year</t>
  </si>
  <si>
    <t xml:space="preserve">WHY THIS NUMBER MATTERS</t>
  </si>
  <si>
    <t xml:space="preserve">INCOME STATEMENT</t>
  </si>
  <si>
    <t xml:space="preserve">Total Revenue / Gross Sales</t>
  </si>
  <si>
    <t xml:space="preserve">Your total sales before any expenses. Shows the size of your operation.</t>
  </si>
  <si>
    <t xml:space="preserve">Cost of Goods Sold (COGS)</t>
  </si>
  <si>
    <t xml:space="preserve">Direct costs to produce what you sell (seed, feed, chemicals). Shows true production cost.</t>
  </si>
  <si>
    <t xml:space="preserve">Total Operating Expenses</t>
  </si>
  <si>
    <t xml:space="preserve">All expenses to run the business (labour, fuel, repairs, rent). Excludes COGS.</t>
  </si>
  <si>
    <t xml:space="preserve">Interest Expense</t>
  </si>
  <si>
    <t xml:space="preserve">What you pay on all loans and credit. High interest eats into your profit.</t>
  </si>
  <si>
    <t xml:space="preserve">Depreciation &amp; Amortization</t>
  </si>
  <si>
    <t xml:space="preserve">Non-cash cost of equipment/buildings wearing out. Important for tax but not cash flow.</t>
  </si>
  <si>
    <t xml:space="preserve">Net Income (Profit After Tax)</t>
  </si>
  <si>
    <t xml:space="preserve">The bottom line — what's left after ALL expenses. Are you actually making money?</t>
  </si>
  <si>
    <t xml:space="preserve">BALANCE SHEET — ASSETS</t>
  </si>
  <si>
    <t xml:space="preserve">Cash &amp; Bank Balances</t>
  </si>
  <si>
    <t xml:space="preserve">Money you can access today. Your immediate safety net.</t>
  </si>
  <si>
    <t xml:space="preserve">Accounts Receivable</t>
  </si>
  <si>
    <t xml:space="preserve">Money owed TO you (grain deliveries, custom work). Not cash until collected.</t>
  </si>
  <si>
    <t xml:space="preserve">Inventory (Grain, Feed, Livestock)</t>
  </si>
  <si>
    <t xml:space="preserve">Value of product on hand. Can be converted to cash but takes time.</t>
  </si>
  <si>
    <t xml:space="preserve">Prepaid Expenses</t>
  </si>
  <si>
    <t xml:space="preserve">Bills paid in advance (insurance, rent). Already spent but haven't used yet.</t>
  </si>
  <si>
    <t xml:space="preserve">Total Current Assets</t>
  </si>
  <si>
    <t xml:space="preserve">Everything you could turn into cash within 12 months.</t>
  </si>
  <si>
    <t xml:space="preserve">Land &amp; Buildings</t>
  </si>
  <si>
    <t xml:space="preserve">Long-term assets. Usually appreciating but not liquid.</t>
  </si>
  <si>
    <t xml:space="preserve">Equipment &amp; Machinery</t>
  </si>
  <si>
    <t xml:space="preserve">Net of depreciation. Shows what your iron is worth on the books.</t>
  </si>
  <si>
    <t xml:space="preserve">Other Long-Term Assets</t>
  </si>
  <si>
    <t xml:space="preserve">Investments, quota, breeding stock, etc.</t>
  </si>
  <si>
    <t xml:space="preserve">TOTAL ASSETS</t>
  </si>
  <si>
    <t xml:space="preserve">Everything you own. Your total financial strength.</t>
  </si>
  <si>
    <t xml:space="preserve">BALANCE SHEET — LIABILITIES</t>
  </si>
  <si>
    <t xml:space="preserve">Accounts Payable</t>
  </si>
  <si>
    <t xml:space="preserve">Bills you owe to suppliers. Pay on time to keep good relationships.</t>
  </si>
  <si>
    <t xml:space="preserve">Operating Line of Credit Balance</t>
  </si>
  <si>
    <t xml:space="preserve">How much of your line you've used. Watch this vs. your limit.</t>
  </si>
  <si>
    <t xml:space="preserve">Current Portion of Long-Term Debt</t>
  </si>
  <si>
    <t xml:space="preserve">Loan payments due in the next 12 months.</t>
  </si>
  <si>
    <t xml:space="preserve">Other Current Liabilities</t>
  </si>
  <si>
    <t xml:space="preserve">Taxes owing, accrued wages, etc.</t>
  </si>
  <si>
    <t xml:space="preserve">Total Current Liabilities</t>
  </si>
  <si>
    <t xml:space="preserve">Everything you owe within 12 months. Compared to Current Assets = your cushion.</t>
  </si>
  <si>
    <t xml:space="preserve">Long-Term Loans (Remaining)</t>
  </si>
  <si>
    <t xml:space="preserve">Equipment loans, mortgages — the portions due after 12 months.</t>
  </si>
  <si>
    <t xml:space="preserve">TOTAL LIABILITIES</t>
  </si>
  <si>
    <t xml:space="preserve">Everything you owe. Less is better.</t>
  </si>
  <si>
    <t xml:space="preserve">TOTAL EQUITY (Net Worth)</t>
  </si>
  <si>
    <t xml:space="preserve">Assets minus Liabilities = what you actually own free and clear.</t>
  </si>
  <si>
    <t xml:space="preserve">ADDITIONAL DATA</t>
  </si>
  <si>
    <t xml:space="preserve">Annual Debt Payments (Principal + Interest)</t>
  </si>
  <si>
    <t xml:space="preserve">Total cash going to debt each year. Key for lenders.</t>
  </si>
  <si>
    <t xml:space="preserve">Annual Lease / Rent Payments</t>
  </si>
  <si>
    <t xml:space="preserve">Land and equipment lease costs. A fixed obligation.</t>
  </si>
  <si>
    <t xml:space="preserve">Owner Draws / Living Expenses</t>
  </si>
  <si>
    <t xml:space="preserve">What you take out of the business to live on.</t>
  </si>
  <si>
    <t xml:space="preserve">Your Financial Ratios</t>
  </si>
  <si>
    <t xml:space="preserve">Automatically calculated from your inputs — see what they mean and where you stand</t>
  </si>
  <si>
    <t xml:space="preserve">RATIO</t>
  </si>
  <si>
    <t xml:space="preserve">YOUR RESULT</t>
  </si>
  <si>
    <t xml:space="preserve">HEALTHY RANGE</t>
  </si>
  <si>
    <t xml:space="preserve">STATUS</t>
  </si>
  <si>
    <t xml:space="preserve">WHAT THIS TELLS YOU</t>
  </si>
  <si>
    <t xml:space="preserve">LIQUIDITY — Can you pay your bills?</t>
  </si>
  <si>
    <t xml:space="preserve">Current Ratio</t>
  </si>
  <si>
    <t xml:space="preserve">1.5 - 3.0</t>
  </si>
  <si>
    <t xml:space="preserve">For every $1 you owe short-term, how many dollars do you have? Below 1.0 means you can't cover your current bills.</t>
  </si>
  <si>
    <t xml:space="preserve">Quick Ratio (Acid Test)</t>
  </si>
  <si>
    <t xml:space="preserve">1.0 - 2.0</t>
  </si>
  <si>
    <t xml:space="preserve">Like Current Ratio but excludes inventory. Shows if you can pay bills without selling grain/livestock first.</t>
  </si>
  <si>
    <t xml:space="preserve">Working Capital ($)</t>
  </si>
  <si>
    <t xml:space="preserve">&gt; $0</t>
  </si>
  <si>
    <t xml:space="preserve">Current Assets minus Current Liabilities. Positive = breathing room. Negative = you need financing NOW.</t>
  </si>
  <si>
    <t xml:space="preserve">PROFITABILITY — Are you making money?</t>
  </si>
  <si>
    <t xml:space="preserve">Gross Profit Margin</t>
  </si>
  <si>
    <t xml:space="preserve">30% - 60%</t>
  </si>
  <si>
    <t xml:space="preserve">What % of each dollar is left after direct production costs. Higher = more room for overhead and profit.</t>
  </si>
  <si>
    <t xml:space="preserve">Operating Profit Margin</t>
  </si>
  <si>
    <t xml:space="preserve">10% - 25%</t>
  </si>
  <si>
    <t xml:space="preserve">What % is left after ALL operating costs. This is the true operating efficiency of your business.</t>
  </si>
  <si>
    <t xml:space="preserve">Net Profit Margin</t>
  </si>
  <si>
    <t xml:space="preserve">5% - 20%</t>
  </si>
  <si>
    <t xml:space="preserve">The bottom line — how many cents of profit you keep per dollar of revenue. If negative, you're losing money.</t>
  </si>
  <si>
    <t xml:space="preserve">Return on Assets (ROA)</t>
  </si>
  <si>
    <t xml:space="preserve">3% - 10%</t>
  </si>
  <si>
    <t xml:space="preserve">How hard are your assets working? Shows profit generated per dollar of assets owned.</t>
  </si>
  <si>
    <t xml:space="preserve">Return on Equity (ROE)</t>
  </si>
  <si>
    <t xml:space="preserve">8% - 20%</t>
  </si>
  <si>
    <t xml:space="preserve">Return on YOUR money invested in the business. Should beat what you'd earn in a savings account.</t>
  </si>
  <si>
    <t xml:space="preserve">LEVERAGE — How much debt are you carrying?</t>
  </si>
  <si>
    <t xml:space="preserve">Debt-to-Asset Ratio</t>
  </si>
  <si>
    <t xml:space="preserve">&lt; 0.50</t>
  </si>
  <si>
    <t xml:space="preserve">What % of your assets are financed with debt. Below 50% means you own more than you owe. Lenders love this.</t>
  </si>
  <si>
    <t xml:space="preserve">Debt-to-Equity Ratio</t>
  </si>
  <si>
    <t xml:space="preserve">&lt; 1.0</t>
  </si>
  <si>
    <t xml:space="preserve">For every dollar of your own money, how much do you owe? Below 1.0 = you have more equity than debt.</t>
  </si>
  <si>
    <t xml:space="preserve">Equity-to-Asset Ratio</t>
  </si>
  <si>
    <t xml:space="preserve">&gt; 50%</t>
  </si>
  <si>
    <t xml:space="preserve">How much of your operation you truly own. Higher = more financially secure and better positioned for loans.</t>
  </si>
  <si>
    <t xml:space="preserve">DEBT SERVICE — Can you handle your loan payments?</t>
  </si>
  <si>
    <t xml:space="preserve">Debt Service Coverage Ratio (DSCR)</t>
  </si>
  <si>
    <t xml:space="preserve">1.25 - 2.0+</t>
  </si>
  <si>
    <t xml:space="preserve">THE ratio lenders care about most. Shows cash available vs. debt payments. Below 1.0 = can't make payments from income.</t>
  </si>
  <si>
    <t xml:space="preserve">Interest Coverage Ratio</t>
  </si>
  <si>
    <t xml:space="preserve">&gt; 3.0</t>
  </si>
  <si>
    <t xml:space="preserve">How many times over you can cover your interest payments. Below 1.5 means interest is eating your profits.</t>
  </si>
  <si>
    <t xml:space="preserve">EFFICIENCY — How well are you using your resources?</t>
  </si>
  <si>
    <t xml:space="preserve">Asset Turnover</t>
  </si>
  <si>
    <t xml:space="preserve">0.3 - 0.6</t>
  </si>
  <si>
    <t xml:space="preserve">Revenue generated per dollar of assets. Shows how efficiently you're using what you own to generate income.</t>
  </si>
  <si>
    <t xml:space="preserve">Operating Expense Ratio</t>
  </si>
  <si>
    <t xml:space="preserve">&lt; 0.80</t>
  </si>
  <si>
    <t xml:space="preserve">What % of your revenue gets eaten by costs. Below 80% means 20+ cents of every dollar becomes profit.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</si>
</sst>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\$#,##0;&quot;($&quot;#,##0\);\-"/>
    <numFmt numFmtId="166" formatCode="0.00"/>
    <numFmt numFmtId="167" formatCode="0.0%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i val="true"/>
      <sz val="11"/>
      <color rgb="FFF9F5EE"/>
      <name val="Arial"/>
      <family val="0"/>
      <charset val="1"/>
    </font>
    <font>
      <sz val="9"/>
      <color rgb="FFC8922A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b val="true"/>
      <sz val="11"/>
      <color rgb="FFC8922A"/>
      <name val="Arial"/>
      <family val="0"/>
      <charset val="1"/>
    </font>
    <font>
      <sz val="10"/>
      <name val="Arial"/>
      <family val="0"/>
      <charset val="1"/>
    </font>
    <font>
      <sz val="10"/>
      <color rgb="FF0000FF"/>
      <name val="Arial"/>
      <family val="0"/>
      <charset val="1"/>
    </font>
    <font>
      <i val="true"/>
      <sz val="9"/>
      <color rgb="FF666666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0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1A2A18"/>
        <bgColor rgb="FF003300"/>
      </patternFill>
    </fill>
    <fill>
      <patternFill patternType="solid">
        <fgColor rgb="FF2D5A27"/>
        <bgColor rgb="FF1A2A18"/>
      </patternFill>
    </fill>
    <fill>
      <patternFill patternType="solid">
        <fgColor rgb="FFF9F5EE"/>
        <bgColor rgb="FFFFFFFF"/>
      </patternFill>
    </fill>
    <fill>
      <patternFill patternType="solid">
        <fgColor rgb="FFFFFFFF"/>
        <bgColor rgb="FFF9F5EE"/>
      </patternFill>
    </fill>
    <fill>
      <patternFill patternType="solid">
        <fgColor rgb="FFE8F0E6"/>
        <bgColor rgb="FFF9F5EE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8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0" fillId="5" borderId="1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5" fontId="12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3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1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13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5" fontId="1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7" fontId="12" fillId="0" borderId="1" xfId="0" applyFont="true" applyBorder="true" applyAlignment="true" applyProtection="tru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9F5EE"/>
      <rgbColor rgb="FFE8F0E6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C8922A"/>
      <rgbColor rgb="FFFF6600"/>
      <rgbColor rgb="FF666666"/>
      <rgbColor rgb="FF969696"/>
      <rgbColor rgb="FF003366"/>
      <rgbColor rgb="FF339966"/>
      <rgbColor rgb="FF003300"/>
      <rgbColor rgb="FF1A2A18"/>
      <rgbColor rgb="FF993300"/>
      <rgbColor rgb="FF993366"/>
      <rgbColor rgb="FF333399"/>
      <rgbColor rgb="FF2D5A2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D5A27"/>
    <pageSetUpPr fitToPage="false"/>
  </sheetPr>
  <dimension ref="A1:H39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40"/>
    <col collapsed="false" customWidth="true" hidden="false" outlineLevel="0" max="4" min="3" style="1" width="18"/>
    <col collapsed="false" customWidth="true" hidden="false" outlineLevel="0" max="5" min="5" style="1" width="3"/>
    <col collapsed="false" customWidth="true" hidden="false" outlineLevel="0" max="6" min="6" style="1" width="50"/>
    <col collapsed="false" customWidth="true" hidden="false" outlineLevel="0" max="8" min="7" style="1" width="3"/>
  </cols>
  <sheetData>
    <row r="1" customFormat="false" ht="30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9.75" hidden="false" customHeight="true" outlineLevel="0" collapsed="false">
      <c r="A2" s="2"/>
      <c r="B2" s="2"/>
      <c r="C2" s="2"/>
      <c r="D2" s="2"/>
      <c r="E2" s="2"/>
      <c r="F2" s="2"/>
      <c r="G2" s="2"/>
      <c r="H2" s="2"/>
    </row>
    <row r="3" customFormat="false" ht="21.75" hidden="false" customHeight="true" outlineLevel="0" collapsed="false">
      <c r="A3" s="3" t="s">
        <v>1</v>
      </c>
      <c r="B3" s="3"/>
      <c r="C3" s="3"/>
      <c r="D3" s="3"/>
      <c r="E3" s="3"/>
      <c r="F3" s="3"/>
      <c r="G3" s="3"/>
      <c r="H3" s="3"/>
    </row>
    <row r="4" customFormat="false" ht="18" hidden="false" customHeight="true" outlineLevel="0" collapsed="false">
      <c r="A4" s="4" t="s">
        <v>2</v>
      </c>
      <c r="B4" s="4"/>
      <c r="C4" s="4"/>
      <c r="D4" s="4"/>
      <c r="E4" s="4"/>
      <c r="F4" s="4"/>
      <c r="G4" s="4"/>
      <c r="H4" s="4"/>
    </row>
    <row r="6" customFormat="false" ht="15" hidden="false" customHeight="false" outlineLevel="0" collapsed="false">
      <c r="B6" s="5" t="s">
        <v>3</v>
      </c>
      <c r="C6" s="6" t="s">
        <v>4</v>
      </c>
      <c r="D6" s="6" t="s">
        <v>5</v>
      </c>
      <c r="F6" s="6" t="s">
        <v>6</v>
      </c>
    </row>
    <row r="7" customFormat="false" ht="15" hidden="false" customHeight="false" outlineLevel="0" collapsed="false">
      <c r="B7" s="7" t="s">
        <v>7</v>
      </c>
      <c r="C7" s="8"/>
      <c r="D7" s="8"/>
      <c r="F7" s="8"/>
    </row>
    <row r="8" customFormat="false" ht="22.35" hidden="false" customHeight="false" outlineLevel="0" collapsed="false">
      <c r="B8" s="9" t="s">
        <v>8</v>
      </c>
      <c r="C8" s="10" t="n">
        <v>0</v>
      </c>
      <c r="D8" s="10" t="n">
        <v>0</v>
      </c>
      <c r="F8" s="11" t="s">
        <v>9</v>
      </c>
    </row>
    <row r="9" customFormat="false" ht="22.35" hidden="false" customHeight="false" outlineLevel="0" collapsed="false">
      <c r="B9" s="9" t="s">
        <v>10</v>
      </c>
      <c r="C9" s="10" t="n">
        <v>0</v>
      </c>
      <c r="D9" s="10" t="n">
        <v>0</v>
      </c>
      <c r="F9" s="11" t="s">
        <v>11</v>
      </c>
    </row>
    <row r="10" customFormat="false" ht="22.35" hidden="false" customHeight="false" outlineLevel="0" collapsed="false">
      <c r="B10" s="9" t="s">
        <v>12</v>
      </c>
      <c r="C10" s="10" t="n">
        <v>0</v>
      </c>
      <c r="D10" s="10" t="n">
        <v>0</v>
      </c>
      <c r="F10" s="11" t="s">
        <v>13</v>
      </c>
    </row>
    <row r="11" customFormat="false" ht="22.35" hidden="false" customHeight="false" outlineLevel="0" collapsed="false">
      <c r="B11" s="9" t="s">
        <v>14</v>
      </c>
      <c r="C11" s="10" t="n">
        <v>0</v>
      </c>
      <c r="D11" s="10" t="n">
        <v>0</v>
      </c>
      <c r="F11" s="11" t="s">
        <v>15</v>
      </c>
    </row>
    <row r="12" customFormat="false" ht="22.35" hidden="false" customHeight="false" outlineLevel="0" collapsed="false">
      <c r="B12" s="9" t="s">
        <v>16</v>
      </c>
      <c r="C12" s="10" t="n">
        <v>0</v>
      </c>
      <c r="D12" s="10" t="n">
        <v>0</v>
      </c>
      <c r="F12" s="11" t="s">
        <v>17</v>
      </c>
    </row>
    <row r="13" customFormat="false" ht="22.35" hidden="false" customHeight="false" outlineLevel="0" collapsed="false">
      <c r="B13" s="9" t="s">
        <v>18</v>
      </c>
      <c r="C13" s="10" t="n">
        <v>0</v>
      </c>
      <c r="D13" s="10" t="n">
        <v>0</v>
      </c>
      <c r="F13" s="11" t="s">
        <v>19</v>
      </c>
    </row>
    <row r="15" customFormat="false" ht="15" hidden="false" customHeight="false" outlineLevel="0" collapsed="false">
      <c r="B15" s="7" t="s">
        <v>20</v>
      </c>
      <c r="C15" s="8"/>
      <c r="D15" s="8"/>
      <c r="F15" s="8"/>
    </row>
    <row r="16" customFormat="false" ht="15" hidden="false" customHeight="false" outlineLevel="0" collapsed="false">
      <c r="B16" s="9" t="s">
        <v>21</v>
      </c>
      <c r="C16" s="10" t="n">
        <v>0</v>
      </c>
      <c r="D16" s="10" t="n">
        <v>0</v>
      </c>
      <c r="F16" s="11" t="s">
        <v>22</v>
      </c>
    </row>
    <row r="17" customFormat="false" ht="22.35" hidden="false" customHeight="false" outlineLevel="0" collapsed="false">
      <c r="B17" s="9" t="s">
        <v>23</v>
      </c>
      <c r="C17" s="10" t="n">
        <v>0</v>
      </c>
      <c r="D17" s="10" t="n">
        <v>0</v>
      </c>
      <c r="F17" s="11" t="s">
        <v>24</v>
      </c>
    </row>
    <row r="18" customFormat="false" ht="22.35" hidden="false" customHeight="false" outlineLevel="0" collapsed="false">
      <c r="B18" s="9" t="s">
        <v>25</v>
      </c>
      <c r="C18" s="10" t="n">
        <v>0</v>
      </c>
      <c r="D18" s="10" t="n">
        <v>0</v>
      </c>
      <c r="F18" s="11" t="s">
        <v>26</v>
      </c>
    </row>
    <row r="19" customFormat="false" ht="22.35" hidden="false" customHeight="false" outlineLevel="0" collapsed="false">
      <c r="B19" s="9" t="s">
        <v>27</v>
      </c>
      <c r="C19" s="10" t="n">
        <v>0</v>
      </c>
      <c r="D19" s="10" t="n">
        <v>0</v>
      </c>
      <c r="F19" s="11" t="s">
        <v>28</v>
      </c>
    </row>
    <row r="20" customFormat="false" ht="15" hidden="false" customHeight="false" outlineLevel="0" collapsed="false">
      <c r="B20" s="9" t="s">
        <v>29</v>
      </c>
      <c r="C20" s="12" t="n">
        <f aca="false">C16+C17+C18+C19</f>
        <v>0</v>
      </c>
      <c r="D20" s="12" t="n">
        <f aca="false">D16+D17+D18+D19</f>
        <v>0</v>
      </c>
      <c r="F20" s="11" t="s">
        <v>30</v>
      </c>
    </row>
    <row r="21" customFormat="false" ht="15" hidden="false" customHeight="false" outlineLevel="0" collapsed="false">
      <c r="B21" s="9" t="s">
        <v>31</v>
      </c>
      <c r="C21" s="10" t="n">
        <v>0</v>
      </c>
      <c r="D21" s="10" t="n">
        <v>0</v>
      </c>
      <c r="F21" s="11" t="s">
        <v>32</v>
      </c>
    </row>
    <row r="22" customFormat="false" ht="15" hidden="false" customHeight="false" outlineLevel="0" collapsed="false">
      <c r="B22" s="9" t="s">
        <v>33</v>
      </c>
      <c r="C22" s="10" t="n">
        <v>0</v>
      </c>
      <c r="D22" s="10" t="n">
        <v>0</v>
      </c>
      <c r="F22" s="11" t="s">
        <v>34</v>
      </c>
    </row>
    <row r="23" customFormat="false" ht="15" hidden="false" customHeight="false" outlineLevel="0" collapsed="false">
      <c r="B23" s="9" t="s">
        <v>35</v>
      </c>
      <c r="C23" s="10" t="n">
        <v>0</v>
      </c>
      <c r="D23" s="10" t="n">
        <v>0</v>
      </c>
      <c r="F23" s="11" t="s">
        <v>36</v>
      </c>
    </row>
    <row r="24" customFormat="false" ht="15" hidden="false" customHeight="false" outlineLevel="0" collapsed="false">
      <c r="B24" s="13" t="s">
        <v>37</v>
      </c>
      <c r="C24" s="14" t="n">
        <f aca="false">C20+C21+C22+C23</f>
        <v>0</v>
      </c>
      <c r="D24" s="14" t="n">
        <f aca="false">D20+D21+D22+D23</f>
        <v>0</v>
      </c>
      <c r="F24" s="11" t="s">
        <v>38</v>
      </c>
    </row>
    <row r="26" customFormat="false" ht="15" hidden="false" customHeight="false" outlineLevel="0" collapsed="false">
      <c r="B26" s="7" t="s">
        <v>39</v>
      </c>
      <c r="C26" s="8"/>
      <c r="D26" s="8"/>
      <c r="F26" s="8"/>
    </row>
    <row r="27" customFormat="false" ht="15" hidden="false" customHeight="false" outlineLevel="0" collapsed="false">
      <c r="B27" s="9" t="s">
        <v>40</v>
      </c>
      <c r="C27" s="10" t="n">
        <v>0</v>
      </c>
      <c r="D27" s="10" t="n">
        <v>0</v>
      </c>
      <c r="F27" s="11" t="s">
        <v>41</v>
      </c>
    </row>
    <row r="28" customFormat="false" ht="15" hidden="false" customHeight="false" outlineLevel="0" collapsed="false">
      <c r="B28" s="9" t="s">
        <v>42</v>
      </c>
      <c r="C28" s="10" t="n">
        <v>0</v>
      </c>
      <c r="D28" s="10" t="n">
        <v>0</v>
      </c>
      <c r="F28" s="11" t="s">
        <v>43</v>
      </c>
    </row>
    <row r="29" customFormat="false" ht="15" hidden="false" customHeight="false" outlineLevel="0" collapsed="false">
      <c r="B29" s="9" t="s">
        <v>44</v>
      </c>
      <c r="C29" s="10" t="n">
        <v>0</v>
      </c>
      <c r="D29" s="10" t="n">
        <v>0</v>
      </c>
      <c r="F29" s="11" t="s">
        <v>45</v>
      </c>
    </row>
    <row r="30" customFormat="false" ht="15" hidden="false" customHeight="false" outlineLevel="0" collapsed="false">
      <c r="B30" s="9" t="s">
        <v>46</v>
      </c>
      <c r="C30" s="10" t="n">
        <v>0</v>
      </c>
      <c r="D30" s="10" t="n">
        <v>0</v>
      </c>
      <c r="F30" s="11" t="s">
        <v>47</v>
      </c>
    </row>
    <row r="31" customFormat="false" ht="22.35" hidden="false" customHeight="false" outlineLevel="0" collapsed="false">
      <c r="B31" s="9" t="s">
        <v>48</v>
      </c>
      <c r="C31" s="12" t="n">
        <f aca="false">C27+C28+C29+C30</f>
        <v>0</v>
      </c>
      <c r="D31" s="12" t="n">
        <f aca="false">D27+D28+D29+D30</f>
        <v>0</v>
      </c>
      <c r="F31" s="11" t="s">
        <v>49</v>
      </c>
    </row>
    <row r="32" customFormat="false" ht="15" hidden="false" customHeight="false" outlineLevel="0" collapsed="false">
      <c r="B32" s="9" t="s">
        <v>50</v>
      </c>
      <c r="C32" s="10" t="n">
        <v>0</v>
      </c>
      <c r="D32" s="10" t="n">
        <v>0</v>
      </c>
      <c r="F32" s="11" t="s">
        <v>51</v>
      </c>
    </row>
    <row r="33" customFormat="false" ht="15" hidden="false" customHeight="false" outlineLevel="0" collapsed="false">
      <c r="B33" s="13" t="s">
        <v>52</v>
      </c>
      <c r="C33" s="14" t="n">
        <f aca="false">C31+C32</f>
        <v>0</v>
      </c>
      <c r="D33" s="14" t="n">
        <f aca="false">D31+D32</f>
        <v>0</v>
      </c>
      <c r="F33" s="11" t="s">
        <v>53</v>
      </c>
    </row>
    <row r="34" customFormat="false" ht="15" hidden="false" customHeight="false" outlineLevel="0" collapsed="false">
      <c r="B34" s="13" t="s">
        <v>54</v>
      </c>
      <c r="C34" s="14" t="n">
        <f aca="false">C24-C33</f>
        <v>0</v>
      </c>
      <c r="D34" s="14" t="n">
        <f aca="false">D24-D33</f>
        <v>0</v>
      </c>
      <c r="F34" s="11" t="s">
        <v>55</v>
      </c>
    </row>
    <row r="36" customFormat="false" ht="15" hidden="false" customHeight="false" outlineLevel="0" collapsed="false">
      <c r="B36" s="7" t="s">
        <v>56</v>
      </c>
      <c r="C36" s="8"/>
      <c r="D36" s="8"/>
      <c r="F36" s="8"/>
    </row>
    <row r="37" customFormat="false" ht="15" hidden="false" customHeight="false" outlineLevel="0" collapsed="false">
      <c r="B37" s="9" t="s">
        <v>57</v>
      </c>
      <c r="C37" s="10" t="n">
        <v>0</v>
      </c>
      <c r="D37" s="10" t="n">
        <v>0</v>
      </c>
      <c r="F37" s="11" t="s">
        <v>58</v>
      </c>
    </row>
    <row r="38" customFormat="false" ht="15" hidden="false" customHeight="false" outlineLevel="0" collapsed="false">
      <c r="B38" s="9" t="s">
        <v>59</v>
      </c>
      <c r="C38" s="10" t="n">
        <v>0</v>
      </c>
      <c r="D38" s="10" t="n">
        <v>0</v>
      </c>
      <c r="F38" s="11" t="s">
        <v>60</v>
      </c>
    </row>
    <row r="39" customFormat="false" ht="15" hidden="false" customHeight="false" outlineLevel="0" collapsed="false">
      <c r="B39" s="9" t="s">
        <v>61</v>
      </c>
      <c r="C39" s="10" t="n">
        <v>0</v>
      </c>
      <c r="D39" s="10" t="n">
        <v>0</v>
      </c>
      <c r="F39" s="11" t="s">
        <v>62</v>
      </c>
    </row>
  </sheetData>
  <mergeCells count="3">
    <mergeCell ref="A1:H2"/>
    <mergeCell ref="A3:H3"/>
    <mergeCell ref="A4:H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C8922A"/>
    <pageSetUpPr fitToPage="false"/>
  </sheetPr>
  <dimension ref="A1:H30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32"/>
    <col collapsed="false" customWidth="true" hidden="false" outlineLevel="0" max="5" min="3" style="1" width="16"/>
    <col collapsed="false" customWidth="true" hidden="false" outlineLevel="0" max="6" min="6" style="1" width="55"/>
    <col collapsed="false" customWidth="true" hidden="false" outlineLevel="0" max="7" min="7" style="1" width="3"/>
  </cols>
  <sheetData>
    <row r="1" customFormat="false" ht="30" hidden="false" customHeight="true" outlineLevel="0" collapsed="false">
      <c r="A1" s="2" t="s">
        <v>63</v>
      </c>
      <c r="B1" s="2"/>
      <c r="C1" s="2"/>
      <c r="D1" s="2"/>
      <c r="E1" s="2"/>
      <c r="F1" s="2"/>
      <c r="G1" s="2"/>
      <c r="H1" s="2"/>
    </row>
    <row r="2" customFormat="false" ht="9.75" hidden="false" customHeight="true" outlineLevel="0" collapsed="false">
      <c r="A2" s="2"/>
      <c r="B2" s="2"/>
      <c r="C2" s="2"/>
      <c r="D2" s="2"/>
      <c r="E2" s="2"/>
      <c r="F2" s="2"/>
      <c r="G2" s="2"/>
      <c r="H2" s="2"/>
    </row>
    <row r="3" customFormat="false" ht="21.75" hidden="false" customHeight="true" outlineLevel="0" collapsed="false">
      <c r="A3" s="3" t="s">
        <v>64</v>
      </c>
      <c r="B3" s="3"/>
      <c r="C3" s="3"/>
      <c r="D3" s="3"/>
      <c r="E3" s="3"/>
      <c r="F3" s="3"/>
      <c r="G3" s="3"/>
      <c r="H3" s="3"/>
    </row>
    <row r="4" customFormat="false" ht="18" hidden="false" customHeight="true" outlineLevel="0" collapsed="false">
      <c r="A4" s="4" t="s">
        <v>2</v>
      </c>
      <c r="B4" s="4"/>
      <c r="C4" s="4"/>
      <c r="D4" s="4"/>
      <c r="E4" s="4"/>
      <c r="F4" s="4"/>
      <c r="G4" s="4"/>
      <c r="H4" s="4"/>
    </row>
    <row r="6" customFormat="false" ht="26.85" hidden="false" customHeight="false" outlineLevel="0" collapsed="false">
      <c r="B6" s="6" t="s">
        <v>65</v>
      </c>
      <c r="C6" s="6" t="s">
        <v>66</v>
      </c>
      <c r="D6" s="6" t="s">
        <v>67</v>
      </c>
      <c r="E6" s="6" t="s">
        <v>68</v>
      </c>
      <c r="F6" s="6" t="s">
        <v>69</v>
      </c>
    </row>
    <row r="7" customFormat="false" ht="15" hidden="false" customHeight="false" outlineLevel="0" collapsed="false">
      <c r="B7" s="7" t="s">
        <v>70</v>
      </c>
      <c r="C7" s="8"/>
      <c r="D7" s="8"/>
      <c r="E7" s="8"/>
      <c r="F7" s="8"/>
    </row>
    <row r="8" customFormat="false" ht="36" hidden="false" customHeight="true" outlineLevel="0" collapsed="false">
      <c r="B8" s="15" t="s">
        <v>71</v>
      </c>
      <c r="C8" s="16" t="str">
        <f aca="false">IF('Enter Your Numbers'!C31=0,"-",'Enter Your Numbers'!C20/'Enter Your Numbers'!C31)</f>
        <v>-</v>
      </c>
      <c r="D8" s="17" t="s">
        <v>72</v>
      </c>
      <c r="E8" s="18" t="str">
        <f aca="false">IF(C8="-","N/A",IF(C8&gt;=1.5,"Good",IF(C8&gt;=1,"Watch","Warning")))</f>
        <v>N/A</v>
      </c>
      <c r="F8" s="11" t="s">
        <v>73</v>
      </c>
    </row>
    <row r="9" customFormat="false" ht="36" hidden="false" customHeight="true" outlineLevel="0" collapsed="false">
      <c r="B9" s="15" t="s">
        <v>74</v>
      </c>
      <c r="C9" s="16" t="str">
        <f aca="false">IF('Enter Your Numbers'!C31=0,"-",('Enter Your Numbers'!C16+'Enter Your Numbers'!C17)/'Enter Your Numbers'!C31)</f>
        <v>-</v>
      </c>
      <c r="D9" s="17" t="s">
        <v>75</v>
      </c>
      <c r="E9" s="18" t="str">
        <f aca="false">IF(C9="-","N/A",IF(C9&gt;=1,"Good",IF(C9&gt;=0.5,"Watch","Warning")))</f>
        <v>N/A</v>
      </c>
      <c r="F9" s="11" t="s">
        <v>76</v>
      </c>
    </row>
    <row r="10" customFormat="false" ht="36" hidden="false" customHeight="true" outlineLevel="0" collapsed="false">
      <c r="B10" s="15" t="s">
        <v>77</v>
      </c>
      <c r="C10" s="19" t="n">
        <f aca="false">'Enter Your Numbers'!C20-'Enter Your Numbers'!C31</f>
        <v>0</v>
      </c>
      <c r="D10" s="17" t="s">
        <v>78</v>
      </c>
      <c r="E10" s="18" t="str">
        <f aca="false">IF(C10&gt;0,"Good","Warning")</f>
        <v>Warning</v>
      </c>
      <c r="F10" s="11" t="s">
        <v>79</v>
      </c>
    </row>
    <row r="12" customFormat="false" ht="15" hidden="false" customHeight="false" outlineLevel="0" collapsed="false">
      <c r="B12" s="7" t="s">
        <v>80</v>
      </c>
      <c r="C12" s="8"/>
      <c r="D12" s="8"/>
      <c r="E12" s="8"/>
      <c r="F12" s="8"/>
    </row>
    <row r="13" customFormat="false" ht="36" hidden="false" customHeight="true" outlineLevel="0" collapsed="false">
      <c r="B13" s="15" t="s">
        <v>81</v>
      </c>
      <c r="C13" s="20" t="str">
        <f aca="false">IF('Enter Your Numbers'!C8=0,"-",('Enter Your Numbers'!C8-'Enter Your Numbers'!C9)/'Enter Your Numbers'!C8)</f>
        <v>-</v>
      </c>
      <c r="D13" s="17" t="s">
        <v>82</v>
      </c>
      <c r="E13" s="18" t="str">
        <f aca="false">IF(C13="-","N/A",IF(C13&gt;=0.3,"Good",IF(C13&gt;=0.15,"Watch","Warning")))</f>
        <v>N/A</v>
      </c>
      <c r="F13" s="11" t="s">
        <v>83</v>
      </c>
    </row>
    <row r="14" customFormat="false" ht="36" hidden="false" customHeight="true" outlineLevel="0" collapsed="false">
      <c r="B14" s="15" t="s">
        <v>84</v>
      </c>
      <c r="C14" s="20" t="str">
        <f aca="false">IF('Enter Your Numbers'!C8=0,"-",('Enter Your Numbers'!C8-'Enter Your Numbers'!C9-'Enter Your Numbers'!C10)/'Enter Your Numbers'!C8)</f>
        <v>-</v>
      </c>
      <c r="D14" s="17" t="s">
        <v>85</v>
      </c>
      <c r="E14" s="18" t="str">
        <f aca="false">IF(C14="-","N/A",IF(C14&gt;=0.1,"Good",IF(C14&gt;=0.05,"Watch","Warning")))</f>
        <v>N/A</v>
      </c>
      <c r="F14" s="11" t="s">
        <v>86</v>
      </c>
    </row>
    <row r="15" customFormat="false" ht="36" hidden="false" customHeight="true" outlineLevel="0" collapsed="false">
      <c r="B15" s="15" t="s">
        <v>87</v>
      </c>
      <c r="C15" s="20" t="str">
        <f aca="false">IF('Enter Your Numbers'!C8=0,"-",'Enter Your Numbers'!C13/'Enter Your Numbers'!C8)</f>
        <v>-</v>
      </c>
      <c r="D15" s="17" t="s">
        <v>88</v>
      </c>
      <c r="E15" s="18" t="str">
        <f aca="false">IF(C15="-","N/A",IF(C15&gt;=0.05,"Good",IF(C15&gt;=0,"Watch","Warning")))</f>
        <v>N/A</v>
      </c>
      <c r="F15" s="11" t="s">
        <v>89</v>
      </c>
    </row>
    <row r="16" customFormat="false" ht="36" hidden="false" customHeight="true" outlineLevel="0" collapsed="false">
      <c r="B16" s="15" t="s">
        <v>90</v>
      </c>
      <c r="C16" s="20" t="str">
        <f aca="false">IF('Enter Your Numbers'!C24=0,"-",'Enter Your Numbers'!C13/'Enter Your Numbers'!C24)</f>
        <v>-</v>
      </c>
      <c r="D16" s="17" t="s">
        <v>91</v>
      </c>
      <c r="E16" s="18" t="str">
        <f aca="false">IF(C16="-","N/A",IF(C16&gt;=0.03,"Good",IF(C16&gt;=0.01,"Watch","Warning")))</f>
        <v>N/A</v>
      </c>
      <c r="F16" s="11" t="s">
        <v>92</v>
      </c>
    </row>
    <row r="17" customFormat="false" ht="36" hidden="false" customHeight="true" outlineLevel="0" collapsed="false">
      <c r="B17" s="15" t="s">
        <v>93</v>
      </c>
      <c r="C17" s="20" t="str">
        <f aca="false">IF('Enter Your Numbers'!C34=0,"-",'Enter Your Numbers'!C13/'Enter Your Numbers'!C34)</f>
        <v>-</v>
      </c>
      <c r="D17" s="17" t="s">
        <v>94</v>
      </c>
      <c r="E17" s="18" t="str">
        <f aca="false">IF(C17="-","N/A",IF(C17&gt;=0.08,"Good",IF(C17&gt;=0.03,"Watch","Warning")))</f>
        <v>N/A</v>
      </c>
      <c r="F17" s="11" t="s">
        <v>95</v>
      </c>
    </row>
    <row r="19" customFormat="false" ht="15" hidden="false" customHeight="false" outlineLevel="0" collapsed="false">
      <c r="B19" s="7" t="s">
        <v>96</v>
      </c>
      <c r="C19" s="8"/>
      <c r="D19" s="8"/>
      <c r="E19" s="8"/>
      <c r="F19" s="8"/>
    </row>
    <row r="20" customFormat="false" ht="36" hidden="false" customHeight="true" outlineLevel="0" collapsed="false">
      <c r="B20" s="15" t="s">
        <v>97</v>
      </c>
      <c r="C20" s="20" t="str">
        <f aca="false">IF('Enter Your Numbers'!C24=0,"-",'Enter Your Numbers'!C33/'Enter Your Numbers'!C24)</f>
        <v>-</v>
      </c>
      <c r="D20" s="17" t="s">
        <v>98</v>
      </c>
      <c r="E20" s="18" t="str">
        <f aca="false">IF(C20="-","N/A",IF(C20&lt;=0.5,"Good",IF(C20&lt;=0.7,"Watch","Warning")))</f>
        <v>N/A</v>
      </c>
      <c r="F20" s="11" t="s">
        <v>99</v>
      </c>
    </row>
    <row r="21" customFormat="false" ht="36" hidden="false" customHeight="true" outlineLevel="0" collapsed="false">
      <c r="B21" s="15" t="s">
        <v>100</v>
      </c>
      <c r="C21" s="16" t="str">
        <f aca="false">IF('Enter Your Numbers'!C34=0,"-",'Enter Your Numbers'!C33/'Enter Your Numbers'!C34)</f>
        <v>-</v>
      </c>
      <c r="D21" s="17" t="s">
        <v>101</v>
      </c>
      <c r="E21" s="18" t="str">
        <f aca="false">IF(C21="-","N/A",IF(C21&lt;=1,"Good",IF(C21&lt;=2,"Watch","Warning")))</f>
        <v>N/A</v>
      </c>
      <c r="F21" s="11" t="s">
        <v>102</v>
      </c>
    </row>
    <row r="22" customFormat="false" ht="36" hidden="false" customHeight="true" outlineLevel="0" collapsed="false">
      <c r="B22" s="15" t="s">
        <v>103</v>
      </c>
      <c r="C22" s="20" t="str">
        <f aca="false">IF('Enter Your Numbers'!C24=0,"-",'Enter Your Numbers'!C34/'Enter Your Numbers'!C24)</f>
        <v>-</v>
      </c>
      <c r="D22" s="17" t="s">
        <v>104</v>
      </c>
      <c r="E22" s="18" t="str">
        <f aca="false">IF(C22="-","N/A",IF(C22&gt;=0.5,"Good",IF(C22&gt;=0.3,"Watch","Warning")))</f>
        <v>N/A</v>
      </c>
      <c r="F22" s="11" t="s">
        <v>105</v>
      </c>
    </row>
    <row r="24" customFormat="false" ht="15" hidden="false" customHeight="false" outlineLevel="0" collapsed="false">
      <c r="B24" s="7" t="s">
        <v>106</v>
      </c>
      <c r="C24" s="8"/>
      <c r="D24" s="8"/>
      <c r="E24" s="8"/>
      <c r="F24" s="8"/>
    </row>
    <row r="25" customFormat="false" ht="36" hidden="false" customHeight="true" outlineLevel="0" collapsed="false">
      <c r="B25" s="15" t="s">
        <v>107</v>
      </c>
      <c r="C25" s="16" t="str">
        <f aca="false">IF('Enter Your Numbers'!C37=0,"-",('Enter Your Numbers'!C13+'Enter Your Numbers'!C12+'Enter Your Numbers'!C11)/'Enter Your Numbers'!C37)</f>
        <v>-</v>
      </c>
      <c r="D25" s="17" t="s">
        <v>108</v>
      </c>
      <c r="E25" s="18" t="str">
        <f aca="false">IF(C25="-","N/A",IF(C25&gt;=1.25,"Good",IF(C25&gt;=1,"Watch","Warning")))</f>
        <v>N/A</v>
      </c>
      <c r="F25" s="11" t="s">
        <v>109</v>
      </c>
    </row>
    <row r="26" customFormat="false" ht="36" hidden="false" customHeight="true" outlineLevel="0" collapsed="false">
      <c r="B26" s="15" t="s">
        <v>110</v>
      </c>
      <c r="C26" s="16" t="str">
        <f aca="false">IF('Enter Your Numbers'!C11=0,"-",('Enter Your Numbers'!C13+'Enter Your Numbers'!C11+'Enter Your Numbers'!C12)/'Enter Your Numbers'!C11)</f>
        <v>-</v>
      </c>
      <c r="D26" s="17" t="s">
        <v>111</v>
      </c>
      <c r="E26" s="18" t="str">
        <f aca="false">IF(C26="-","N/A",IF(C26&gt;=3,"Good",IF(C26&gt;=1.5,"Watch","Warning")))</f>
        <v>N/A</v>
      </c>
      <c r="F26" s="11" t="s">
        <v>112</v>
      </c>
    </row>
    <row r="28" customFormat="false" ht="15" hidden="false" customHeight="false" outlineLevel="0" collapsed="false">
      <c r="B28" s="7" t="s">
        <v>113</v>
      </c>
      <c r="C28" s="8"/>
      <c r="D28" s="8"/>
      <c r="E28" s="8"/>
      <c r="F28" s="8"/>
    </row>
    <row r="29" customFormat="false" ht="36" hidden="false" customHeight="true" outlineLevel="0" collapsed="false">
      <c r="B29" s="15" t="s">
        <v>114</v>
      </c>
      <c r="C29" s="16" t="str">
        <f aca="false">IF('Enter Your Numbers'!C24=0,"-",'Enter Your Numbers'!C8/'Enter Your Numbers'!C24)</f>
        <v>-</v>
      </c>
      <c r="D29" s="17" t="s">
        <v>115</v>
      </c>
      <c r="E29" s="18" t="str">
        <f aca="false">IF(C29="-","N/A",IF(C29&gt;=0.3,"Good",IF(C29&gt;=0.15,"Watch","Low")))</f>
        <v>N/A</v>
      </c>
      <c r="F29" s="11" t="s">
        <v>116</v>
      </c>
    </row>
    <row r="30" customFormat="false" ht="36" hidden="false" customHeight="true" outlineLevel="0" collapsed="false">
      <c r="B30" s="15" t="s">
        <v>117</v>
      </c>
      <c r="C30" s="20" t="str">
        <f aca="false">IF('Enter Your Numbers'!C8=0,"-",('Enter Your Numbers'!C10+'Enter Your Numbers'!C9)/'Enter Your Numbers'!C8)</f>
        <v>-</v>
      </c>
      <c r="D30" s="17" t="s">
        <v>118</v>
      </c>
      <c r="E30" s="18" t="str">
        <f aca="false">IF(C30="-","N/A",IF(C30&lt;=0.8,"Good",IF(C30&lt;=0.95,"Watch","Warning")))</f>
        <v>N/A</v>
      </c>
      <c r="F30" s="11" t="s">
        <v>119</v>
      </c>
    </row>
  </sheetData>
  <mergeCells count="3">
    <mergeCell ref="A1:H2"/>
    <mergeCell ref="A3:H3"/>
    <mergeCell ref="A4:H4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2026-03-06T13:54:44Z</dcterms:created>
  <dc:creator>openpyxl</dc:creator>
  <dc:description/>
  <dc:language>en-US</dc:language>
  <cp:lastModifiedBy/>
  <dcterms:modified xsi:type="dcterms:W3CDTF">2026-03-06T13:54:44Z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