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Break-Even Analysis" sheetId="1" state="visible" r:id="rId3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<sst xmlns="http://schemas.openxmlformats.org/spreadsheetml/2006/main" count="43" uniqueCount="42">
  <si>
    <t xml:space="preserve">Break-Even Calculator</t>
  </si>
  <si>
    <t xml:space="preserve">Find out exactly how much revenue you need to cover all your costs</t>
  </si>
  <si>
    <t xml:space="preserve">Creek Road Financial Inc.  |  www.jeremykresky.com</t>
  </si>
  <si>
    <t xml:space="preserve">WHAT IS BREAK-EVEN?</t>
  </si>
  <si>
    <t xml:space="preserve">Break-even is the point where your revenue exactly covers all costs — you're not making money, but you're not losing it either.
Anything above break-even is profit. Below it is a loss. Knowing this number helps you set pricing, plan production, and make go/no-go decisions.</t>
  </si>
  <si>
    <t xml:space="preserve">YOUR NUMBERS</t>
  </si>
  <si>
    <t xml:space="preserve">Total Annual Revenue</t>
  </si>
  <si>
    <t xml:space="preserve">Total money coming in from all sales. Your top line.</t>
  </si>
  <si>
    <t xml:space="preserve">Total Variable Costs</t>
  </si>
  <si>
    <t xml:space="preserve">Costs that change with production: seed, feed, fuel, chemicals, labour per unit.</t>
  </si>
  <si>
    <t xml:space="preserve">Total Fixed Costs</t>
  </si>
  <si>
    <t xml:space="preserve">Costs you pay regardless: rent, insurance, property tax, loan payments, depreciation.</t>
  </si>
  <si>
    <t xml:space="preserve">Units Sold (bu, head, units)</t>
  </si>
  <si>
    <t xml:space="preserve">Total units you produce and sell. For farmers: bushels, cwt, head of cattle.</t>
  </si>
  <si>
    <t xml:space="preserve">Price Per Unit</t>
  </si>
  <si>
    <t xml:space="preserve">What you receive per unit sold. Contract price or market average.</t>
  </si>
  <si>
    <t xml:space="preserve">CALCULATED RESULTS</t>
  </si>
  <si>
    <t xml:space="preserve">Variable Cost Per Unit</t>
  </si>
  <si>
    <t xml:space="preserve">How much each unit costs to produce. Price must exceed this or you lose money on every sale.</t>
  </si>
  <si>
    <t xml:space="preserve">Contribution Margin Per Unit</t>
  </si>
  <si>
    <t xml:space="preserve">Price minus variable cost. Each unit contributes this much toward covering fixed costs and then profit.</t>
  </si>
  <si>
    <t xml:space="preserve">Contribution Margin Ratio</t>
  </si>
  <si>
    <t xml:space="preserve">What % of each revenue dollar goes toward fixed costs and profit. Higher = more leverage.</t>
  </si>
  <si>
    <t xml:space="preserve">BREAK-EVEN REVENUE ($)</t>
  </si>
  <si>
    <t xml:space="preserve">The minimum revenue needed to cover ALL costs. Below this = loss. Above this = profit.</t>
  </si>
  <si>
    <t xml:space="preserve">BREAK-EVEN UNITS</t>
  </si>
  <si>
    <t xml:space="preserve">How many units you must sell to break even at your current price. Your production target.</t>
  </si>
  <si>
    <t xml:space="preserve">BREAK-EVEN PRICE ($/unit)</t>
  </si>
  <si>
    <t xml:space="preserve">The minimum price you can accept and still cover all costs at your current volume.</t>
  </si>
  <si>
    <t xml:space="preserve">Margin of Safety ($)</t>
  </si>
  <si>
    <t xml:space="preserve">How far your revenue is above break-even. Bigger cushion = more room to absorb a bad year.</t>
  </si>
  <si>
    <t xml:space="preserve">Margin of Safety (%)</t>
  </si>
  <si>
    <t xml:space="preserve">Your cushion as a % of revenue. 20%+ means you can take a 20% revenue hit and still break even.</t>
  </si>
  <si>
    <t xml:space="preserve">Net Profit ($)</t>
  </si>
  <si>
    <t xml:space="preserve">Total Revenue minus all costs. The money you actually keep.</t>
  </si>
  <si>
    <t xml:space="preserve">Net Profit Margin (%)</t>
  </si>
  <si>
    <t xml:space="preserve">Profit as a % of revenue. 10%+ is healthy for most farm/business operations.</t>
  </si>
  <si>
    <t xml:space="preserve">WHAT-IF: PRICE SENSITIVITY</t>
  </si>
  <si>
    <t xml:space="preserve">Shows your profit at different price levels — helps you decide when to sell and when to hold.</t>
  </si>
  <si>
    <t xml:space="preserve">Total Revenue</t>
  </si>
  <si>
    <t xml:space="preserve">Net Profit</t>
  </si>
  <si>
    <t xml:space="preserve">Profit Margin</t>
  </si>
</sst>
</file>

<file path=xl/styles.xml><?xml version="1.0" encoding="utf-8"?>
<styleSheet xmlns="http://schemas.openxmlformats.org/spreadsheetml/2006/main">
  <numFmts count="5">
    <numFmt numFmtId="164" formatCode="General"/>
    <numFmt numFmtId="165" formatCode="\$#,##0;&quot;($&quot;#,##0\);\-"/>
    <numFmt numFmtId="166" formatCode="\$#,##0.00"/>
    <numFmt numFmtId="167" formatCode="0.0%"/>
    <numFmt numFmtId="168" formatCode="#,##0"/>
  </numFmts>
  <fonts count="14">
    <font>
      <sz val="11"/>
      <color theme="1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8"/>
      <color rgb="FFFFFFFF"/>
      <name val="Arial"/>
      <family val="0"/>
      <charset val="1"/>
    </font>
    <font>
      <i val="true"/>
      <sz val="11"/>
      <color rgb="FFF9F5EE"/>
      <name val="Arial"/>
      <family val="0"/>
      <charset val="1"/>
    </font>
    <font>
      <sz val="9"/>
      <color rgb="FFC8922A"/>
      <name val="Arial"/>
      <family val="0"/>
      <charset val="1"/>
    </font>
    <font>
      <b val="true"/>
      <sz val="11"/>
      <color rgb="FFC8922A"/>
      <name val="Arial"/>
      <family val="0"/>
      <charset val="1"/>
    </font>
    <font>
      <i val="true"/>
      <sz val="9"/>
      <color rgb="FF666666"/>
      <name val="Arial"/>
      <family val="0"/>
      <charset val="1"/>
    </font>
    <font>
      <sz val="10"/>
      <name val="Arial"/>
      <family val="0"/>
      <charset val="1"/>
    </font>
    <font>
      <sz val="10"/>
      <color rgb="FF0000FF"/>
      <name val="Arial"/>
      <family val="0"/>
      <charset val="1"/>
    </font>
    <font>
      <b val="true"/>
      <sz val="10"/>
      <color rgb="FF000000"/>
      <name val="Arial"/>
      <family val="0"/>
      <charset val="1"/>
    </font>
    <font>
      <sz val="10"/>
      <color rgb="FF000000"/>
      <name val="Arial"/>
      <family val="0"/>
      <charset val="1"/>
    </font>
    <font>
      <b val="true"/>
      <sz val="11"/>
      <color rgb="FFFFFFFF"/>
      <name val="Arial"/>
      <family val="0"/>
      <charset val="1"/>
    </font>
  </fonts>
  <fills count="7">
    <fill>
      <patternFill patternType="none"/>
    </fill>
    <fill>
      <patternFill patternType="gray125"/>
    </fill>
    <fill>
      <patternFill patternType="solid">
        <fgColor rgb="FF1A2A18"/>
        <bgColor rgb="FF003300"/>
      </patternFill>
    </fill>
    <fill>
      <patternFill patternType="solid">
        <fgColor rgb="FF2D5A27"/>
        <bgColor rgb="FF1A2A18"/>
      </patternFill>
    </fill>
    <fill>
      <patternFill patternType="solid">
        <fgColor rgb="FFF9F5EE"/>
        <bgColor rgb="FFFFFFFF"/>
      </patternFill>
    </fill>
    <fill>
      <patternFill patternType="solid">
        <fgColor rgb="FFFFFFFF"/>
        <bgColor rgb="FFF9F5EE"/>
      </patternFill>
    </fill>
    <fill>
      <patternFill patternType="solid">
        <fgColor rgb="FFE8F0E6"/>
        <bgColor rgb="FFF9F5EE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4" fillId="2" borderId="0" xfId="0" applyFont="true" applyBorder="true" applyAlignment="true" applyProtection="true">
      <alignment horizontal="left" vertical="center" textRotation="0" wrapText="false" indent="0" shrinkToFit="false"/>
      <protection locked="true" hidden="false"/>
    </xf>
    <xf numFmtId="164" fontId="5" fillId="3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3" borderId="0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7" fillId="4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0" fillId="4" borderId="0" xfId="0" applyFont="fals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left" vertical="center" textRotation="0" wrapText="true" indent="0" shrinkToFit="false"/>
      <protection locked="true" hidden="false"/>
    </xf>
    <xf numFmtId="164" fontId="0" fillId="4" borderId="0" xfId="0" applyFont="fals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10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true">
      <alignment horizontal="left" vertical="center" textRotation="0" wrapText="true" indent="0" shrinkToFit="false"/>
      <protection locked="true" hidden="false"/>
    </xf>
    <xf numFmtId="166" fontId="10" fillId="5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6" fontId="12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7" fillId="3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5" fontId="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3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6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3" fillId="3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6" fontId="12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5" fontId="12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7" fontId="12" fillId="0" borderId="1" xfId="0" applyFont="true" applyBorder="true" applyAlignment="true" applyProtection="tru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9F5EE"/>
      <rgbColor rgb="FFE8F0E6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C8922A"/>
      <rgbColor rgb="FFFF6600"/>
      <rgbColor rgb="FF666666"/>
      <rgbColor rgb="FF969696"/>
      <rgbColor rgb="FF003366"/>
      <rgbColor rgb="FF339966"/>
      <rgbColor rgb="FF003300"/>
      <rgbColor rgb="FF1A2A18"/>
      <rgbColor rgb="FF993300"/>
      <rgbColor rgb="FF993366"/>
      <rgbColor rgb="FF333399"/>
      <rgbColor rgb="FF2D5A27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itchFamily="0" charset="1"/>
        <a:ea typeface=""/>
        <a:cs typeface=""/>
      </a:majorFont>
      <a:minorFont>
        <a:latin typeface="Calibri" pitchFamily="0" charset="1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 l="0" t="0" r="0" b="0"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 l="0" t="0" r="0" b="0"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 l="0" t="0" r="0" b="0"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 l="0" t="0" r="0" b="0"/>
        </a:gra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tabColor rgb="FF2D5A27"/>
    <pageSetUpPr fitToPage="false"/>
  </sheetPr>
  <dimension ref="A1:H43"/>
  <sheetViews>
    <sheetView showFormulas="false" showGridLines="fals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8.6796875" defaultRowHeight="15" customHeight="true" zeroHeight="false" outlineLevelRow="0" outlineLevelCol="0"/>
  <cols>
    <col collapsed="false" customWidth="true" hidden="false" outlineLevel="0" max="1" min="1" style="1" width="3"/>
    <col collapsed="false" customWidth="true" hidden="false" outlineLevel="0" max="2" min="2" style="1" width="38"/>
    <col collapsed="false" customWidth="true" hidden="false" outlineLevel="0" max="3" min="3" style="1" width="18"/>
    <col collapsed="false" customWidth="true" hidden="false" outlineLevel="0" max="4" min="4" style="1" width="3"/>
    <col collapsed="false" customWidth="true" hidden="false" outlineLevel="0" max="5" min="5" style="1" width="50"/>
    <col collapsed="false" customWidth="true" hidden="false" outlineLevel="0" max="6" min="6" style="1" width="3"/>
  </cols>
  <sheetData>
    <row r="1" customFormat="false" ht="15" hidden="false" customHeight="false" outlineLevel="0" collapsed="false">
      <c r="A1" s="2" t="s">
        <v>0</v>
      </c>
      <c r="B1" s="2"/>
      <c r="C1" s="2"/>
      <c r="D1" s="2"/>
      <c r="E1" s="2"/>
      <c r="F1" s="2"/>
      <c r="G1" s="2"/>
      <c r="H1" s="2"/>
    </row>
    <row r="2" customFormat="false" ht="15" hidden="false" customHeight="false" outlineLevel="0" collapsed="false">
      <c r="A2" s="2"/>
      <c r="B2" s="2"/>
      <c r="C2" s="2"/>
      <c r="D2" s="2"/>
      <c r="E2" s="2"/>
      <c r="F2" s="2"/>
      <c r="G2" s="2"/>
      <c r="H2" s="2"/>
    </row>
    <row r="3" customFormat="false" ht="15" hidden="false" customHeight="false" outlineLevel="0" collapsed="false">
      <c r="A3" s="3" t="s">
        <v>1</v>
      </c>
      <c r="B3" s="3"/>
      <c r="C3" s="3"/>
      <c r="D3" s="3"/>
      <c r="E3" s="3"/>
      <c r="F3" s="3"/>
      <c r="G3" s="3"/>
      <c r="H3" s="3"/>
    </row>
    <row r="4" customFormat="false" ht="15" hidden="false" customHeight="false" outlineLevel="0" collapsed="false">
      <c r="A4" s="4" t="s">
        <v>2</v>
      </c>
      <c r="B4" s="4"/>
      <c r="C4" s="4"/>
      <c r="D4" s="4"/>
      <c r="E4" s="4"/>
      <c r="F4" s="4"/>
      <c r="G4" s="4"/>
      <c r="H4" s="4"/>
    </row>
    <row r="6" customFormat="false" ht="15" hidden="false" customHeight="false" outlineLevel="0" collapsed="false">
      <c r="B6" s="5" t="s">
        <v>3</v>
      </c>
      <c r="C6" s="6"/>
      <c r="D6" s="6"/>
      <c r="E6" s="6"/>
    </row>
    <row r="7" customFormat="false" ht="49.5" hidden="false" customHeight="true" outlineLevel="0" collapsed="false">
      <c r="B7" s="7" t="s">
        <v>4</v>
      </c>
      <c r="C7" s="7"/>
      <c r="D7" s="7"/>
      <c r="E7" s="7"/>
    </row>
    <row r="9" customFormat="false" ht="15" hidden="false" customHeight="false" outlineLevel="0" collapsed="false">
      <c r="B9" s="5" t="s">
        <v>5</v>
      </c>
      <c r="C9" s="8"/>
      <c r="E9" s="8"/>
    </row>
    <row r="10" customFormat="false" ht="15" hidden="false" customHeight="false" outlineLevel="0" collapsed="false">
      <c r="B10" s="9" t="s">
        <v>6</v>
      </c>
      <c r="C10" s="10" t="n">
        <v>500000</v>
      </c>
      <c r="E10" s="11" t="s">
        <v>7</v>
      </c>
    </row>
    <row r="11" customFormat="false" ht="22.35" hidden="false" customHeight="false" outlineLevel="0" collapsed="false">
      <c r="B11" s="9" t="s">
        <v>8</v>
      </c>
      <c r="C11" s="10" t="n">
        <v>250000</v>
      </c>
      <c r="E11" s="11" t="s">
        <v>9</v>
      </c>
    </row>
    <row r="12" customFormat="false" ht="22.35" hidden="false" customHeight="false" outlineLevel="0" collapsed="false">
      <c r="B12" s="9" t="s">
        <v>10</v>
      </c>
      <c r="C12" s="10" t="n">
        <v>150000</v>
      </c>
      <c r="E12" s="11" t="s">
        <v>11</v>
      </c>
    </row>
    <row r="14" customFormat="false" ht="22.35" hidden="false" customHeight="false" outlineLevel="0" collapsed="false">
      <c r="B14" s="9" t="s">
        <v>12</v>
      </c>
      <c r="C14" s="10" t="n">
        <v>50000</v>
      </c>
      <c r="E14" s="11" t="s">
        <v>13</v>
      </c>
    </row>
    <row r="15" customFormat="false" ht="15" hidden="false" customHeight="false" outlineLevel="0" collapsed="false">
      <c r="B15" s="9" t="s">
        <v>14</v>
      </c>
      <c r="C15" s="12" t="n">
        <v>10</v>
      </c>
      <c r="E15" s="11" t="s">
        <v>15</v>
      </c>
    </row>
    <row r="17" customFormat="false" ht="15" hidden="false" customHeight="false" outlineLevel="0" collapsed="false">
      <c r="B17" s="5" t="s">
        <v>16</v>
      </c>
      <c r="C17" s="8"/>
      <c r="E17" s="8"/>
    </row>
    <row r="18" customFormat="false" ht="21.75" hidden="false" customHeight="true" outlineLevel="0" collapsed="false">
      <c r="B18" s="13" t="s">
        <v>17</v>
      </c>
      <c r="C18" s="14" t="n">
        <f aca="false">IF(C14=0,0,C11/C14)</f>
        <v>5</v>
      </c>
      <c r="E18" s="11" t="s">
        <v>18</v>
      </c>
    </row>
    <row r="19" customFormat="false" ht="21.75" hidden="false" customHeight="true" outlineLevel="0" collapsed="false">
      <c r="B19" s="13" t="s">
        <v>19</v>
      </c>
      <c r="C19" s="14" t="n">
        <f aca="false">C15-IF(C14=0,0,C11/C14)</f>
        <v>5</v>
      </c>
      <c r="E19" s="11" t="s">
        <v>20</v>
      </c>
    </row>
    <row r="20" customFormat="false" ht="21.75" hidden="false" customHeight="true" outlineLevel="0" collapsed="false">
      <c r="B20" s="13" t="s">
        <v>21</v>
      </c>
      <c r="C20" s="15" t="n">
        <f aca="false">IF(C10=0,0,(C10-C11)/C10)</f>
        <v>0.5</v>
      </c>
      <c r="E20" s="11" t="s">
        <v>22</v>
      </c>
    </row>
    <row r="22" customFormat="false" ht="27.75" hidden="false" customHeight="true" outlineLevel="0" collapsed="false">
      <c r="B22" s="16" t="s">
        <v>23</v>
      </c>
      <c r="C22" s="17" t="n">
        <f aca="false">IF((C10-C11)=0,0,C12/((C10-C11)/C10))</f>
        <v>300000</v>
      </c>
      <c r="E22" s="11" t="s">
        <v>24</v>
      </c>
    </row>
    <row r="23" customFormat="false" ht="27.75" hidden="false" customHeight="true" outlineLevel="0" collapsed="false">
      <c r="B23" s="16" t="s">
        <v>25</v>
      </c>
      <c r="C23" s="18" t="n">
        <f aca="false">IF((C15-IF(C14=0,0,C11/C14))=0,0,C12/(C15-IF(C14=0,0,C11/C14)))</f>
        <v>30000</v>
      </c>
      <c r="E23" s="11" t="s">
        <v>26</v>
      </c>
    </row>
    <row r="24" customFormat="false" ht="27.75" hidden="false" customHeight="true" outlineLevel="0" collapsed="false">
      <c r="B24" s="16" t="s">
        <v>27</v>
      </c>
      <c r="C24" s="19" t="n">
        <f aca="false">IF(C14=0,0,(C11+C12)/C14)</f>
        <v>8</v>
      </c>
      <c r="E24" s="11" t="s">
        <v>28</v>
      </c>
    </row>
    <row r="26" customFormat="false" ht="21.75" hidden="false" customHeight="true" outlineLevel="0" collapsed="false">
      <c r="B26" s="13" t="s">
        <v>29</v>
      </c>
      <c r="C26" s="20" t="n">
        <f aca="false">C10-IF((C10-C11)=0,0,C12/((C10-C11)/C10))</f>
        <v>200000</v>
      </c>
      <c r="E26" s="11" t="s">
        <v>30</v>
      </c>
    </row>
    <row r="27" customFormat="false" ht="21.75" hidden="false" customHeight="true" outlineLevel="0" collapsed="false">
      <c r="B27" s="13" t="s">
        <v>31</v>
      </c>
      <c r="C27" s="15" t="n">
        <f aca="false">IF(C10=0,0,(C10-IF((C10-C11)=0,0,C12/((C10-C11)/C10)))/C10)</f>
        <v>0.4</v>
      </c>
      <c r="E27" s="11" t="s">
        <v>32</v>
      </c>
    </row>
    <row r="28" customFormat="false" ht="21.75" hidden="false" customHeight="true" outlineLevel="0" collapsed="false">
      <c r="B28" s="13" t="s">
        <v>33</v>
      </c>
      <c r="C28" s="20" t="n">
        <f aca="false">C10-C11-C12</f>
        <v>100000</v>
      </c>
      <c r="E28" s="11" t="s">
        <v>34</v>
      </c>
    </row>
    <row r="29" customFormat="false" ht="21.75" hidden="false" customHeight="true" outlineLevel="0" collapsed="false">
      <c r="B29" s="13" t="s">
        <v>35</v>
      </c>
      <c r="C29" s="15" t="n">
        <f aca="false">IF(C10=0,0,(C10-C11-C12)/C10)</f>
        <v>0.2</v>
      </c>
      <c r="E29" s="11" t="s">
        <v>36</v>
      </c>
    </row>
    <row r="32" customFormat="false" ht="15" hidden="false" customHeight="false" outlineLevel="0" collapsed="false">
      <c r="B32" s="5" t="s">
        <v>37</v>
      </c>
      <c r="C32" s="8"/>
      <c r="D32" s="8"/>
      <c r="E32" s="8"/>
    </row>
    <row r="33" customFormat="false" ht="15" hidden="false" customHeight="false" outlineLevel="0" collapsed="false">
      <c r="B33" s="21" t="s">
        <v>38</v>
      </c>
      <c r="C33" s="21"/>
      <c r="D33" s="21"/>
      <c r="E33" s="21"/>
    </row>
    <row r="34" customFormat="false" ht="64.9" hidden="false" customHeight="false" outlineLevel="0" collapsed="false">
      <c r="B34" s="22" t="s">
        <v>14</v>
      </c>
      <c r="C34" s="22" t="s">
        <v>39</v>
      </c>
      <c r="D34" s="22" t="s">
        <v>40</v>
      </c>
      <c r="E34" s="22" t="s">
        <v>41</v>
      </c>
    </row>
    <row r="35" customFormat="false" ht="15" hidden="false" customHeight="false" outlineLevel="0" collapsed="false">
      <c r="B35" s="23" t="n">
        <f aca="false">C15*(1+-0.3)</f>
        <v>7</v>
      </c>
      <c r="C35" s="24" t="n">
        <f aca="false">B35*C14</f>
        <v>350000</v>
      </c>
      <c r="D35" s="24" t="n">
        <f aca="false">C35-C11-C12</f>
        <v>-50000</v>
      </c>
      <c r="E35" s="25" t="n">
        <f aca="false">IF(C35=0,0,D35/C35)</f>
        <v>-0.142857142857143</v>
      </c>
    </row>
    <row r="36" customFormat="false" ht="15" hidden="false" customHeight="false" outlineLevel="0" collapsed="false">
      <c r="B36" s="23" t="n">
        <f aca="false">C15*(1+-0.2)</f>
        <v>8</v>
      </c>
      <c r="C36" s="24" t="n">
        <f aca="false">B36*C14</f>
        <v>400000</v>
      </c>
      <c r="D36" s="24" t="n">
        <f aca="false">C36-C11-C12</f>
        <v>0</v>
      </c>
      <c r="E36" s="25" t="n">
        <f aca="false">IF(C36=0,0,D36/C36)</f>
        <v>0</v>
      </c>
    </row>
    <row r="37" customFormat="false" ht="15" hidden="false" customHeight="false" outlineLevel="0" collapsed="false">
      <c r="B37" s="23" t="n">
        <f aca="false">C15*(1+-0.1)</f>
        <v>9</v>
      </c>
      <c r="C37" s="24" t="n">
        <f aca="false">B37*C14</f>
        <v>450000</v>
      </c>
      <c r="D37" s="24" t="n">
        <f aca="false">C37-C11-C12</f>
        <v>50000</v>
      </c>
      <c r="E37" s="25" t="n">
        <f aca="false">IF(C37=0,0,D37/C37)</f>
        <v>0.111111111111111</v>
      </c>
    </row>
    <row r="38" customFormat="false" ht="15" hidden="false" customHeight="false" outlineLevel="0" collapsed="false">
      <c r="B38" s="23" t="n">
        <f aca="false">C15*(1+-0.05)</f>
        <v>9.5</v>
      </c>
      <c r="C38" s="24" t="n">
        <f aca="false">B38*C14</f>
        <v>475000</v>
      </c>
      <c r="D38" s="24" t="n">
        <f aca="false">C38-C11-C12</f>
        <v>75000</v>
      </c>
      <c r="E38" s="25" t="n">
        <f aca="false">IF(C38=0,0,D38/C38)</f>
        <v>0.157894736842105</v>
      </c>
    </row>
    <row r="39" customFormat="false" ht="15" hidden="false" customHeight="false" outlineLevel="0" collapsed="false">
      <c r="B39" s="14" t="n">
        <f aca="false">C15*(1+0)</f>
        <v>10</v>
      </c>
      <c r="C39" s="20" t="n">
        <f aca="false">B39*C14</f>
        <v>500000</v>
      </c>
      <c r="D39" s="20" t="n">
        <f aca="false">C39-C11-C12</f>
        <v>100000</v>
      </c>
      <c r="E39" s="15" t="n">
        <f aca="false">IF(C39=0,0,D39/C39)</f>
        <v>0.2</v>
      </c>
    </row>
    <row r="40" customFormat="false" ht="15" hidden="false" customHeight="false" outlineLevel="0" collapsed="false">
      <c r="B40" s="23" t="n">
        <f aca="false">C15*(1+0.05)</f>
        <v>10.5</v>
      </c>
      <c r="C40" s="24" t="n">
        <f aca="false">B40*C14</f>
        <v>525000</v>
      </c>
      <c r="D40" s="24" t="n">
        <f aca="false">C40-C11-C12</f>
        <v>125000</v>
      </c>
      <c r="E40" s="25" t="n">
        <f aca="false">IF(C40=0,0,D40/C40)</f>
        <v>0.238095238095238</v>
      </c>
    </row>
    <row r="41" customFormat="false" ht="15" hidden="false" customHeight="false" outlineLevel="0" collapsed="false">
      <c r="B41" s="23" t="n">
        <f aca="false">C15*(1+0.1)</f>
        <v>11</v>
      </c>
      <c r="C41" s="24" t="n">
        <f aca="false">B41*C14</f>
        <v>550000</v>
      </c>
      <c r="D41" s="24" t="n">
        <f aca="false">C41-C11-C12</f>
        <v>150000</v>
      </c>
      <c r="E41" s="25" t="n">
        <f aca="false">IF(C41=0,0,D41/C41)</f>
        <v>0.272727272727273</v>
      </c>
    </row>
    <row r="42" customFormat="false" ht="15" hidden="false" customHeight="false" outlineLevel="0" collapsed="false">
      <c r="B42" s="23" t="n">
        <f aca="false">C15*(1+0.2)</f>
        <v>12</v>
      </c>
      <c r="C42" s="24" t="n">
        <f aca="false">B42*C14</f>
        <v>600000</v>
      </c>
      <c r="D42" s="24" t="n">
        <f aca="false">C42-C11-C12</f>
        <v>200000</v>
      </c>
      <c r="E42" s="25" t="n">
        <f aca="false">IF(C42=0,0,D42/C42)</f>
        <v>0.333333333333333</v>
      </c>
    </row>
    <row r="43" customFormat="false" ht="15" hidden="false" customHeight="false" outlineLevel="0" collapsed="false">
      <c r="B43" s="23" t="n">
        <f aca="false">C15*(1+0.3)</f>
        <v>13</v>
      </c>
      <c r="C43" s="24" t="n">
        <f aca="false">B43*C14</f>
        <v>650000</v>
      </c>
      <c r="D43" s="24" t="n">
        <f aca="false">C43-C11-C12</f>
        <v>250000</v>
      </c>
      <c r="E43" s="25" t="n">
        <f aca="false">IF(C43=0,0,D43/C43)</f>
        <v>0.384615384615385</v>
      </c>
    </row>
  </sheetData>
  <mergeCells count="6">
    <mergeCell ref="A1:H2"/>
    <mergeCell ref="A3:H3"/>
    <mergeCell ref="A4:H4"/>
    <mergeCell ref="C6:E6"/>
    <mergeCell ref="B7:E7"/>
    <mergeCell ref="B33:E33"/>
  </mergeCells>
  <printOptions headings="false" gridLines="false" gridLinesSet="true" horizontalCentered="false" verticalCentered="false"/>
  <pageMargins left="0.75" right="0.75" top="1" bottom="1" header="0.511811023622047" footer="0.511811023622047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LibreOffice/25.2.6.2$Linux_X86_64 LibreOffice_project/520$Build-2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2026-03-06T14:00:46Z</dcterms:created>
  <dc:creator>openpyxl</dc:creator>
  <dc:description/>
  <dc:language>en-US</dc:language>
  <cp:lastModifiedBy/>
  <dcterms:modified xsi:type="dcterms:W3CDTF">2026-03-06T14:00:46Z</dcterms:modified>
  <cp:revision>0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